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sulc\OneDrive - České vysoké učení technické v Praze\Práce\ZC190911_Trebechovice\04_VYKRESY\SO07\"/>
    </mc:Choice>
  </mc:AlternateContent>
  <xr:revisionPtr revIDLastSave="35" documentId="13_ncr:1_{5036DE4C-4DC5-41B3-B4C1-9AF2D36C2F0C}" xr6:coauthVersionLast="41" xr6:coauthVersionMax="41" xr10:uidLastSave="{F1FD40B9-B19B-47D4-8C25-1DC6E3FF3FAD}"/>
  <bookViews>
    <workbookView minimized="1" xWindow="5760" yWindow="3396" windowWidth="17280" windowHeight="8964" xr2:uid="{00000000-000D-0000-FFFF-FFFF00000000}"/>
  </bookViews>
  <sheets>
    <sheet name="ŽB věnce" sheetId="3" r:id="rId1"/>
    <sheet name="Základy" sheetId="2" r:id="rId2"/>
  </sheets>
  <definedNames>
    <definedName name="_xlnm.Print_Area" localSheetId="1">Základy!$A$1:$N$12</definedName>
    <definedName name="_xlnm.Print_Area" localSheetId="0">'ŽB věnce'!$A$1:$N$7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3" l="1"/>
  <c r="C8" i="2" l="1"/>
  <c r="C7" i="2"/>
  <c r="C3" i="2"/>
  <c r="F3" i="2" l="1"/>
  <c r="F4" i="2"/>
  <c r="F5" i="2"/>
  <c r="E3" i="2"/>
  <c r="E4" i="2"/>
  <c r="E5" i="3" l="1"/>
  <c r="F5" i="3"/>
  <c r="G5" i="3"/>
  <c r="H5" i="3"/>
  <c r="I5" i="3"/>
  <c r="J5" i="3"/>
  <c r="K5" i="3"/>
  <c r="L5" i="3"/>
  <c r="M5" i="3"/>
  <c r="N5" i="3"/>
  <c r="F3" i="3" l="1"/>
  <c r="F4" i="3"/>
  <c r="E3" i="3"/>
  <c r="E4" i="3"/>
  <c r="H3" i="3" l="1"/>
  <c r="H4" i="3"/>
  <c r="F9" i="2"/>
  <c r="L9" i="2" s="1"/>
  <c r="E7" i="2"/>
  <c r="F7" i="2"/>
  <c r="I7" i="2" s="1"/>
  <c r="G7" i="2"/>
  <c r="H7" i="2"/>
  <c r="K7" i="2"/>
  <c r="L7" i="2"/>
  <c r="M7" i="2"/>
  <c r="N7" i="2"/>
  <c r="F8" i="2"/>
  <c r="E8" i="2"/>
  <c r="K8" i="2" s="1"/>
  <c r="G8" i="2"/>
  <c r="H8" i="2"/>
  <c r="L8" i="2"/>
  <c r="M8" i="2"/>
  <c r="N8" i="2"/>
  <c r="E9" i="2"/>
  <c r="G9" i="2"/>
  <c r="H9" i="2"/>
  <c r="K9" i="2"/>
  <c r="M9" i="2"/>
  <c r="N9" i="2"/>
  <c r="J7" i="2" l="1"/>
  <c r="J9" i="2"/>
  <c r="J8" i="2"/>
  <c r="I9" i="2"/>
  <c r="I8" i="2"/>
  <c r="G4" i="3"/>
  <c r="G3" i="3"/>
  <c r="N4" i="3" l="1"/>
  <c r="M4" i="3"/>
  <c r="L4" i="3"/>
  <c r="K4" i="3"/>
  <c r="J4" i="3"/>
  <c r="I4" i="3"/>
  <c r="N3" i="3"/>
  <c r="M3" i="3"/>
  <c r="L3" i="3"/>
  <c r="K3" i="3"/>
  <c r="J3" i="3"/>
  <c r="I3" i="3"/>
  <c r="H3" i="2"/>
  <c r="N4" i="2"/>
  <c r="N5" i="2"/>
  <c r="N6" i="2"/>
  <c r="M4" i="2"/>
  <c r="M5" i="2"/>
  <c r="M6" i="2"/>
  <c r="L4" i="2"/>
  <c r="L5" i="2"/>
  <c r="L6" i="2"/>
  <c r="K4" i="2"/>
  <c r="J4" i="2"/>
  <c r="H6" i="2"/>
  <c r="G4" i="2"/>
  <c r="G5" i="2"/>
  <c r="G6" i="2"/>
  <c r="H4" i="2"/>
  <c r="F6" i="2"/>
  <c r="I4" i="2"/>
  <c r="E5" i="2"/>
  <c r="I5" i="2" s="1"/>
  <c r="E6" i="2"/>
  <c r="N3" i="2"/>
  <c r="M3" i="2"/>
  <c r="L3" i="2"/>
  <c r="G3" i="2"/>
  <c r="I3" i="2"/>
  <c r="J3" i="2"/>
  <c r="K3" i="2"/>
  <c r="J6" i="2" l="1"/>
  <c r="K5" i="2"/>
  <c r="K6" i="2"/>
  <c r="K11" i="2" s="1"/>
  <c r="J5" i="2"/>
  <c r="J11" i="2" s="1"/>
  <c r="H5" i="2"/>
  <c r="H11" i="2" s="1"/>
  <c r="N6" i="3"/>
  <c r="I6" i="2"/>
  <c r="G11" i="2"/>
  <c r="L11" i="2"/>
  <c r="M11" i="2"/>
  <c r="N11" i="2"/>
  <c r="M6" i="3"/>
  <c r="G6" i="3"/>
  <c r="I11" i="2" l="1"/>
  <c r="G12" i="2" s="1"/>
  <c r="I6" i="3"/>
  <c r="L6" i="3"/>
  <c r="J6" i="3"/>
  <c r="K6" i="3"/>
  <c r="H6" i="3"/>
  <c r="G7" i="3" l="1"/>
</calcChain>
</file>

<file path=xl/sharedStrings.xml><?xml version="1.0" encoding="utf-8"?>
<sst xmlns="http://schemas.openxmlformats.org/spreadsheetml/2006/main" count="30" uniqueCount="19">
  <si>
    <t>Popis</t>
  </si>
  <si>
    <t>Počet</t>
  </si>
  <si>
    <t>ks</t>
  </si>
  <si>
    <t>Jednotková
hmotnost</t>
  </si>
  <si>
    <t>Hmotnost
kg</t>
  </si>
  <si>
    <t>Celkem hmotnost :</t>
  </si>
  <si>
    <t>Hmotnost všech profilů :</t>
  </si>
  <si>
    <t>Číslo prutu/sítě</t>
  </si>
  <si>
    <t>Délka</t>
  </si>
  <si>
    <t>kg/bm</t>
  </si>
  <si>
    <t>mm</t>
  </si>
  <si>
    <t>Celková délka</t>
  </si>
  <si>
    <t>m</t>
  </si>
  <si>
    <t>Podélná výztuž věnce</t>
  </si>
  <si>
    <t>Třmínky věnec</t>
  </si>
  <si>
    <t>Základové konstrukce</t>
  </si>
  <si>
    <t>Číslo prutu</t>
  </si>
  <si>
    <t>Celková
délka</t>
  </si>
  <si>
    <t>Železobetonový věnec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</si>
</sst>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R &quot;General"/>
    <numFmt numFmtId="165" formatCode="0.0"/>
    <numFmt numFmtId="166" formatCode="#,##0.0"/>
    <numFmt numFmtId="167" formatCode="0&quot; kg&quot;"/>
  </numFmts>
  <fonts count="4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165" fontId="1" fillId="0" borderId="10" xfId="0" applyNumberFormat="1" applyFont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165" fontId="1" fillId="0" borderId="12" xfId="0" applyNumberFormat="1" applyFon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6" fontId="0" fillId="0" borderId="15" xfId="0" applyNumberFormat="1" applyBorder="1" applyAlignment="1">
      <alignment horizontal="center" vertical="center"/>
    </xf>
    <xf numFmtId="166" fontId="0" fillId="0" borderId="14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166" fontId="0" fillId="0" borderId="11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166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6" fontId="0" fillId="0" borderId="28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166" fontId="0" fillId="0" borderId="17" xfId="0" applyNumberFormat="1" applyBorder="1" applyAlignment="1">
      <alignment horizontal="center" vertical="center"/>
    </xf>
    <xf numFmtId="165" fontId="1" fillId="0" borderId="35" xfId="0" applyNumberFormat="1" applyFont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5" fontId="1" fillId="0" borderId="9" xfId="0" applyNumberFormat="1" applyFont="1" applyBorder="1" applyAlignment="1">
      <alignment horizontal="right" vertical="center"/>
    </xf>
    <xf numFmtId="165" fontId="1" fillId="0" borderId="10" xfId="0" applyNumberFormat="1" applyFont="1" applyBorder="1" applyAlignment="1">
      <alignment horizontal="right" vertical="center"/>
    </xf>
    <xf numFmtId="165" fontId="1" fillId="0" borderId="12" xfId="0" applyNumberFormat="1" applyFont="1" applyBorder="1" applyAlignment="1">
      <alignment horizontal="right" vertical="center"/>
    </xf>
    <xf numFmtId="165" fontId="1" fillId="0" borderId="18" xfId="0" applyNumberFormat="1" applyFont="1" applyBorder="1" applyAlignment="1">
      <alignment horizontal="right" vertical="center"/>
    </xf>
    <xf numFmtId="165" fontId="1" fillId="0" borderId="19" xfId="0" applyNumberFormat="1" applyFont="1" applyBorder="1" applyAlignment="1">
      <alignment horizontal="right" vertical="center"/>
    </xf>
    <xf numFmtId="165" fontId="1" fillId="0" borderId="27" xfId="0" applyNumberFormat="1" applyFont="1" applyBorder="1" applyAlignment="1">
      <alignment horizontal="right" vertical="center"/>
    </xf>
    <xf numFmtId="167" fontId="1" fillId="0" borderId="20" xfId="0" applyNumberFormat="1" applyFont="1" applyBorder="1" applyAlignment="1">
      <alignment horizontal="center" vertical="center"/>
    </xf>
    <xf numFmtId="167" fontId="1" fillId="0" borderId="21" xfId="0" applyNumberFormat="1" applyFont="1" applyBorder="1" applyAlignment="1">
      <alignment horizontal="center" vertical="center"/>
    </xf>
    <xf numFmtId="167" fontId="1" fillId="0" borderId="22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8"/>
  <sheetViews>
    <sheetView showGridLines="0" tabSelected="1" zoomScaleNormal="100" workbookViewId="0">
      <selection activeCell="A8" sqref="A1:N8"/>
    </sheetView>
  </sheetViews>
  <sheetFormatPr defaultColWidth="9.109375" defaultRowHeight="13.2" x14ac:dyDescent="0.25"/>
  <cols>
    <col min="1" max="1" width="21.77734375" style="2" customWidth="1"/>
    <col min="2" max="2" width="6" style="2" bestFit="1" customWidth="1"/>
    <col min="3" max="3" width="7.5546875" style="2" bestFit="1" customWidth="1"/>
    <col min="4" max="4" width="9.109375" style="2" bestFit="1" customWidth="1"/>
    <col min="5" max="5" width="13.33203125" style="2" customWidth="1"/>
    <col min="6" max="6" width="8.33203125" style="2" bestFit="1" customWidth="1"/>
    <col min="7" max="7" width="8.33203125" style="2" customWidth="1"/>
    <col min="8" max="14" width="7.44140625" style="2" customWidth="1"/>
    <col min="15" max="15" width="8.21875" style="2" customWidth="1"/>
    <col min="16" max="16384" width="9.109375" style="2"/>
  </cols>
  <sheetData>
    <row r="1" spans="1:16" s="1" customFormat="1" ht="44.4" customHeight="1" x14ac:dyDescent="0.25">
      <c r="A1" s="44" t="s">
        <v>7</v>
      </c>
      <c r="B1" s="46" t="s">
        <v>0</v>
      </c>
      <c r="C1" s="33" t="s">
        <v>1</v>
      </c>
      <c r="D1" s="35" t="s">
        <v>8</v>
      </c>
      <c r="E1" s="35" t="s">
        <v>3</v>
      </c>
      <c r="F1" s="36" t="s">
        <v>11</v>
      </c>
      <c r="G1" s="48" t="s">
        <v>4</v>
      </c>
      <c r="H1" s="49"/>
      <c r="I1" s="49"/>
      <c r="J1" s="49"/>
      <c r="K1" s="49"/>
      <c r="L1" s="49"/>
      <c r="M1" s="50"/>
      <c r="N1" s="51"/>
    </row>
    <row r="2" spans="1:16" s="1" customFormat="1" x14ac:dyDescent="0.25">
      <c r="A2" s="45"/>
      <c r="B2" s="47"/>
      <c r="C2" s="34" t="s">
        <v>2</v>
      </c>
      <c r="D2" s="34" t="s">
        <v>10</v>
      </c>
      <c r="E2" s="34" t="s">
        <v>9</v>
      </c>
      <c r="F2" s="3" t="s">
        <v>12</v>
      </c>
      <c r="G2" s="4">
        <v>6</v>
      </c>
      <c r="H2" s="5">
        <v>8</v>
      </c>
      <c r="I2" s="5">
        <v>10</v>
      </c>
      <c r="J2" s="5">
        <v>12</v>
      </c>
      <c r="K2" s="5">
        <v>14</v>
      </c>
      <c r="L2" s="5">
        <v>16</v>
      </c>
      <c r="M2" s="6">
        <v>18</v>
      </c>
      <c r="N2" s="7">
        <v>20</v>
      </c>
    </row>
    <row r="3" spans="1:16" x14ac:dyDescent="0.25">
      <c r="A3" s="21" t="s">
        <v>13</v>
      </c>
      <c r="B3" s="17">
        <v>12</v>
      </c>
      <c r="C3" s="18">
        <v>4</v>
      </c>
      <c r="D3" s="18">
        <v>22000</v>
      </c>
      <c r="E3" s="19">
        <f t="shared" ref="E3:E4" si="0">PI()*B3^2/4*7850/1000000</f>
        <v>0.88781408390447558</v>
      </c>
      <c r="F3" s="22">
        <f t="shared" ref="F3:F4" si="1">C3*D3/1000</f>
        <v>88</v>
      </c>
      <c r="G3" s="23" t="str">
        <f t="shared" ref="G3:G4" si="2">IF($B3=G$2,$E3*$F3,"")</f>
        <v/>
      </c>
      <c r="H3" s="20" t="str">
        <f t="shared" ref="H3:N4" si="3">IF($B3=H$2,$E3*$F3,"")</f>
        <v/>
      </c>
      <c r="I3" s="20" t="str">
        <f t="shared" si="3"/>
        <v/>
      </c>
      <c r="J3" s="20">
        <f t="shared" si="3"/>
        <v>78.127639383593845</v>
      </c>
      <c r="K3" s="20" t="str">
        <f t="shared" si="3"/>
        <v/>
      </c>
      <c r="L3" s="20" t="str">
        <f t="shared" si="3"/>
        <v/>
      </c>
      <c r="M3" s="20" t="str">
        <f t="shared" si="3"/>
        <v/>
      </c>
      <c r="N3" s="22" t="str">
        <f t="shared" si="3"/>
        <v/>
      </c>
      <c r="P3" s="32"/>
    </row>
    <row r="4" spans="1:16" x14ac:dyDescent="0.25">
      <c r="A4" s="21" t="s">
        <v>14</v>
      </c>
      <c r="B4" s="17">
        <v>8</v>
      </c>
      <c r="C4" s="18">
        <f>22000/200</f>
        <v>110</v>
      </c>
      <c r="D4" s="18">
        <v>1000</v>
      </c>
      <c r="E4" s="19">
        <f t="shared" si="0"/>
        <v>0.39458403729087799</v>
      </c>
      <c r="F4" s="22">
        <f t="shared" si="1"/>
        <v>110</v>
      </c>
      <c r="G4" s="23" t="str">
        <f t="shared" si="2"/>
        <v/>
      </c>
      <c r="H4" s="20">
        <f t="shared" si="3"/>
        <v>43.404244101996582</v>
      </c>
      <c r="I4" s="20" t="str">
        <f t="shared" si="3"/>
        <v/>
      </c>
      <c r="J4" s="20" t="str">
        <f t="shared" si="3"/>
        <v/>
      </c>
      <c r="K4" s="20" t="str">
        <f t="shared" si="3"/>
        <v/>
      </c>
      <c r="L4" s="20" t="str">
        <f t="shared" si="3"/>
        <v/>
      </c>
      <c r="M4" s="20" t="str">
        <f t="shared" si="3"/>
        <v/>
      </c>
      <c r="N4" s="22" t="str">
        <f t="shared" si="3"/>
        <v/>
      </c>
    </row>
    <row r="5" spans="1:16" x14ac:dyDescent="0.25">
      <c r="A5" s="24"/>
      <c r="B5" s="25"/>
      <c r="C5" s="26"/>
      <c r="D5" s="26"/>
      <c r="E5" s="27">
        <f t="shared" ref="E5" si="4">PI()*B5^2/4*7850/1000000</f>
        <v>0</v>
      </c>
      <c r="F5" s="31">
        <f t="shared" ref="F5" si="5">C5*D5/1000</f>
        <v>0</v>
      </c>
      <c r="G5" s="29" t="str">
        <f t="shared" ref="G5:N5" si="6">IF($B5=G$2,$E5*$F5,"")</f>
        <v/>
      </c>
      <c r="H5" s="30" t="str">
        <f t="shared" si="6"/>
        <v/>
      </c>
      <c r="I5" s="30" t="str">
        <f t="shared" si="6"/>
        <v/>
      </c>
      <c r="J5" s="30" t="str">
        <f t="shared" si="6"/>
        <v/>
      </c>
      <c r="K5" s="30" t="str">
        <f t="shared" si="6"/>
        <v/>
      </c>
      <c r="L5" s="30" t="str">
        <f t="shared" si="6"/>
        <v/>
      </c>
      <c r="M5" s="28" t="str">
        <f t="shared" si="6"/>
        <v/>
      </c>
      <c r="N5" s="31" t="str">
        <f t="shared" si="6"/>
        <v/>
      </c>
    </row>
    <row r="6" spans="1:16" x14ac:dyDescent="0.25">
      <c r="A6" s="52" t="s">
        <v>5</v>
      </c>
      <c r="B6" s="53"/>
      <c r="C6" s="53"/>
      <c r="D6" s="53"/>
      <c r="E6" s="53"/>
      <c r="F6" s="54"/>
      <c r="G6" s="13">
        <f>SUM(G3:G4)</f>
        <v>0</v>
      </c>
      <c r="H6" s="14">
        <f>SUM(H3:H5)</f>
        <v>43.404244101996582</v>
      </c>
      <c r="I6" s="14">
        <f>SUM(I3:I5)</f>
        <v>0</v>
      </c>
      <c r="J6" s="14">
        <f>SUM(J3:J5)</f>
        <v>78.127639383593845</v>
      </c>
      <c r="K6" s="14">
        <f>SUM(K3:K5)</f>
        <v>0</v>
      </c>
      <c r="L6" s="14">
        <f>SUM(L3:L5)</f>
        <v>0</v>
      </c>
      <c r="M6" s="15">
        <f>SUM(M3:M4)</f>
        <v>0</v>
      </c>
      <c r="N6" s="16">
        <f>SUM(N3:N4)</f>
        <v>0</v>
      </c>
    </row>
    <row r="7" spans="1:16" ht="13.8" thickBot="1" x14ac:dyDescent="0.3">
      <c r="A7" s="55" t="s">
        <v>6</v>
      </c>
      <c r="B7" s="56"/>
      <c r="C7" s="56"/>
      <c r="D7" s="56"/>
      <c r="E7" s="56"/>
      <c r="F7" s="57"/>
      <c r="G7" s="58">
        <f>SUM(G6:N6)</f>
        <v>121.53188348559043</v>
      </c>
      <c r="H7" s="59"/>
      <c r="I7" s="59"/>
      <c r="J7" s="59"/>
      <c r="K7" s="59"/>
      <c r="L7" s="59"/>
      <c r="M7" s="59"/>
      <c r="N7" s="60"/>
    </row>
    <row r="8" spans="1:16" ht="13.8" thickBot="1" x14ac:dyDescent="0.3">
      <c r="A8" s="41" t="s">
        <v>18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3"/>
    </row>
  </sheetData>
  <mergeCells count="7">
    <mergeCell ref="A8:N8"/>
    <mergeCell ref="A1:A2"/>
    <mergeCell ref="B1:B2"/>
    <mergeCell ref="G1:N1"/>
    <mergeCell ref="A6:F6"/>
    <mergeCell ref="A7:F7"/>
    <mergeCell ref="G7:N7"/>
  </mergeCells>
  <phoneticPr fontId="3" type="noConversion"/>
  <pageMargins left="0.78740157499999996" right="0.78740157499999996" top="0.984251969" bottom="0.984251969" header="0.4921259845" footer="0.4921259845"/>
  <pageSetup paperSize="9" scale="77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3"/>
  <sheetViews>
    <sheetView showGridLines="0" zoomScale="85" zoomScaleNormal="85" workbookViewId="0">
      <selection activeCell="A13" sqref="A1:N13"/>
    </sheetView>
  </sheetViews>
  <sheetFormatPr defaultColWidth="9.109375" defaultRowHeight="13.2" x14ac:dyDescent="0.25"/>
  <cols>
    <col min="1" max="1" width="10.6640625" style="2" customWidth="1"/>
    <col min="2" max="2" width="6" style="2" bestFit="1" customWidth="1"/>
    <col min="3" max="3" width="6.109375" style="2" bestFit="1" customWidth="1"/>
    <col min="4" max="4" width="10" style="2" customWidth="1"/>
    <col min="5" max="5" width="13.5546875" style="2" customWidth="1"/>
    <col min="6" max="6" width="9.21875" style="2" customWidth="1"/>
    <col min="7" max="7" width="8.33203125" style="2" customWidth="1"/>
    <col min="8" max="8" width="7.44140625" style="2" customWidth="1"/>
    <col min="9" max="9" width="10.44140625" style="2" customWidth="1"/>
    <col min="10" max="14" width="7.44140625" style="2" customWidth="1"/>
    <col min="15" max="16384" width="9.109375" style="2"/>
  </cols>
  <sheetData>
    <row r="1" spans="1:14" s="1" customFormat="1" ht="25.5" customHeight="1" x14ac:dyDescent="0.25">
      <c r="A1" s="61" t="s">
        <v>16</v>
      </c>
      <c r="B1" s="63" t="s">
        <v>0</v>
      </c>
      <c r="C1" s="33" t="s">
        <v>1</v>
      </c>
      <c r="D1" s="35" t="s">
        <v>8</v>
      </c>
      <c r="E1" s="35" t="s">
        <v>3</v>
      </c>
      <c r="F1" s="36" t="s">
        <v>17</v>
      </c>
      <c r="G1" s="65" t="s">
        <v>4</v>
      </c>
      <c r="H1" s="66"/>
      <c r="I1" s="66"/>
      <c r="J1" s="66"/>
      <c r="K1" s="66"/>
      <c r="L1" s="66"/>
      <c r="M1" s="66"/>
      <c r="N1" s="67"/>
    </row>
    <row r="2" spans="1:14" s="1" customFormat="1" ht="13.8" thickBot="1" x14ac:dyDescent="0.3">
      <c r="A2" s="62"/>
      <c r="B2" s="64"/>
      <c r="C2" s="34" t="s">
        <v>2</v>
      </c>
      <c r="D2" s="34" t="s">
        <v>10</v>
      </c>
      <c r="E2" s="34" t="s">
        <v>9</v>
      </c>
      <c r="F2" s="3" t="s">
        <v>12</v>
      </c>
      <c r="G2" s="4">
        <v>6</v>
      </c>
      <c r="H2" s="5">
        <v>8</v>
      </c>
      <c r="I2" s="5">
        <v>10</v>
      </c>
      <c r="J2" s="5">
        <v>12</v>
      </c>
      <c r="K2" s="5">
        <v>14</v>
      </c>
      <c r="L2" s="5">
        <v>16</v>
      </c>
      <c r="M2" s="6">
        <v>18</v>
      </c>
      <c r="N2" s="7">
        <v>20</v>
      </c>
    </row>
    <row r="3" spans="1:14" x14ac:dyDescent="0.25">
      <c r="A3" s="8">
        <v>1</v>
      </c>
      <c r="B3" s="9">
        <v>10</v>
      </c>
      <c r="C3" s="10">
        <f>100000/350</f>
        <v>285.71428571428572</v>
      </c>
      <c r="D3" s="38">
        <v>3500</v>
      </c>
      <c r="E3" s="19">
        <f t="shared" ref="E3:E6" si="0">PI()*B3^2/4*7850/1000000</f>
        <v>0.61653755826699685</v>
      </c>
      <c r="F3" s="22">
        <f t="shared" ref="F3:F6" si="1">C3*D3/1000</f>
        <v>1000</v>
      </c>
      <c r="G3" s="39" t="str">
        <f t="shared" ref="G3:N9" si="2">IF($B3=G$2,$E3*$F3,"")</f>
        <v/>
      </c>
      <c r="H3" s="11" t="str">
        <f t="shared" si="2"/>
        <v/>
      </c>
      <c r="I3" s="11">
        <f t="shared" si="2"/>
        <v>616.53755826699683</v>
      </c>
      <c r="J3" s="11" t="str">
        <f t="shared" si="2"/>
        <v/>
      </c>
      <c r="K3" s="11" t="str">
        <f t="shared" si="2"/>
        <v/>
      </c>
      <c r="L3" s="11" t="str">
        <f t="shared" si="2"/>
        <v/>
      </c>
      <c r="M3" s="11" t="str">
        <f>IF($B3=M$2,$E3*$F3,"")</f>
        <v/>
      </c>
      <c r="N3" s="12" t="str">
        <f t="shared" si="2"/>
        <v/>
      </c>
    </row>
    <row r="4" spans="1:14" x14ac:dyDescent="0.25">
      <c r="A4" s="21">
        <v>2</v>
      </c>
      <c r="B4" s="17">
        <v>12</v>
      </c>
      <c r="C4" s="18">
        <v>3</v>
      </c>
      <c r="D4" s="18">
        <v>100000</v>
      </c>
      <c r="E4" s="19">
        <f t="shared" si="0"/>
        <v>0.88781408390447558</v>
      </c>
      <c r="F4" s="22">
        <f t="shared" si="1"/>
        <v>300</v>
      </c>
      <c r="G4" s="37" t="str">
        <f t="shared" si="2"/>
        <v/>
      </c>
      <c r="H4" s="20" t="str">
        <f t="shared" si="2"/>
        <v/>
      </c>
      <c r="I4" s="20" t="str">
        <f t="shared" si="2"/>
        <v/>
      </c>
      <c r="J4" s="20">
        <f t="shared" si="2"/>
        <v>266.34422517134266</v>
      </c>
      <c r="K4" s="20" t="str">
        <f t="shared" si="2"/>
        <v/>
      </c>
      <c r="L4" s="20" t="str">
        <f t="shared" si="2"/>
        <v/>
      </c>
      <c r="M4" s="20" t="str">
        <f t="shared" si="2"/>
        <v/>
      </c>
      <c r="N4" s="22" t="str">
        <f t="shared" si="2"/>
        <v/>
      </c>
    </row>
    <row r="5" spans="1:14" x14ac:dyDescent="0.25">
      <c r="A5" s="21">
        <v>3</v>
      </c>
      <c r="B5" s="17">
        <v>14</v>
      </c>
      <c r="C5" s="18">
        <v>5</v>
      </c>
      <c r="D5" s="18">
        <v>100000</v>
      </c>
      <c r="E5" s="19">
        <f t="shared" si="0"/>
        <v>1.2084136142033137</v>
      </c>
      <c r="F5" s="22">
        <f t="shared" si="1"/>
        <v>500</v>
      </c>
      <c r="G5" s="37" t="str">
        <f t="shared" si="2"/>
        <v/>
      </c>
      <c r="H5" s="20" t="str">
        <f t="shared" si="2"/>
        <v/>
      </c>
      <c r="I5" s="20" t="str">
        <f t="shared" si="2"/>
        <v/>
      </c>
      <c r="J5" s="20" t="str">
        <f t="shared" si="2"/>
        <v/>
      </c>
      <c r="K5" s="20">
        <f t="shared" si="2"/>
        <v>604.20680710165686</v>
      </c>
      <c r="L5" s="20" t="str">
        <f t="shared" si="2"/>
        <v/>
      </c>
      <c r="M5" s="20" t="str">
        <f t="shared" si="2"/>
        <v/>
      </c>
      <c r="N5" s="22" t="str">
        <f t="shared" si="2"/>
        <v/>
      </c>
    </row>
    <row r="6" spans="1:14" x14ac:dyDescent="0.25">
      <c r="A6" s="21">
        <v>4</v>
      </c>
      <c r="B6" s="17">
        <v>12</v>
      </c>
      <c r="C6" s="18">
        <v>2</v>
      </c>
      <c r="D6" s="18">
        <v>100000</v>
      </c>
      <c r="E6" s="19">
        <f t="shared" si="0"/>
        <v>0.88781408390447558</v>
      </c>
      <c r="F6" s="22">
        <f t="shared" si="1"/>
        <v>200</v>
      </c>
      <c r="G6" s="37" t="str">
        <f t="shared" si="2"/>
        <v/>
      </c>
      <c r="H6" s="20" t="str">
        <f t="shared" si="2"/>
        <v/>
      </c>
      <c r="I6" s="20" t="str">
        <f t="shared" si="2"/>
        <v/>
      </c>
      <c r="J6" s="20">
        <f t="shared" si="2"/>
        <v>177.5628167808951</v>
      </c>
      <c r="K6" s="20" t="str">
        <f t="shared" si="2"/>
        <v/>
      </c>
      <c r="L6" s="20" t="str">
        <f t="shared" si="2"/>
        <v/>
      </c>
      <c r="M6" s="20" t="str">
        <f t="shared" si="2"/>
        <v/>
      </c>
      <c r="N6" s="22" t="str">
        <f t="shared" si="2"/>
        <v/>
      </c>
    </row>
    <row r="7" spans="1:14" ht="13.8" customHeight="1" x14ac:dyDescent="0.25">
      <c r="A7" s="21">
        <v>5</v>
      </c>
      <c r="B7" s="17">
        <v>10</v>
      </c>
      <c r="C7" s="18">
        <f>100000/350</f>
        <v>285.71428571428572</v>
      </c>
      <c r="D7" s="18">
        <v>1000</v>
      </c>
      <c r="E7" s="19">
        <f t="shared" ref="E7:E9" si="3">PI()*B7^2/4*7850/1000000</f>
        <v>0.61653755826699685</v>
      </c>
      <c r="F7" s="22">
        <f t="shared" ref="F7:F9" si="4">C7*D7/1000</f>
        <v>285.71428571428572</v>
      </c>
      <c r="G7" s="37" t="str">
        <f t="shared" si="2"/>
        <v/>
      </c>
      <c r="H7" s="20" t="str">
        <f t="shared" si="2"/>
        <v/>
      </c>
      <c r="I7" s="20">
        <f t="shared" si="2"/>
        <v>176.15358807628482</v>
      </c>
      <c r="J7" s="20" t="str">
        <f t="shared" si="2"/>
        <v/>
      </c>
      <c r="K7" s="20" t="str">
        <f t="shared" si="2"/>
        <v/>
      </c>
      <c r="L7" s="20" t="str">
        <f t="shared" si="2"/>
        <v/>
      </c>
      <c r="M7" s="20" t="str">
        <f t="shared" si="2"/>
        <v/>
      </c>
      <c r="N7" s="22" t="str">
        <f t="shared" si="2"/>
        <v/>
      </c>
    </row>
    <row r="8" spans="1:14" x14ac:dyDescent="0.25">
      <c r="A8" s="21">
        <v>6</v>
      </c>
      <c r="B8" s="17">
        <v>12</v>
      </c>
      <c r="C8" s="18">
        <f>100000/350</f>
        <v>285.71428571428572</v>
      </c>
      <c r="D8" s="18">
        <v>1200</v>
      </c>
      <c r="E8" s="19">
        <f t="shared" si="3"/>
        <v>0.88781408390447558</v>
      </c>
      <c r="F8" s="22">
        <f t="shared" si="4"/>
        <v>342.85714285714283</v>
      </c>
      <c r="G8" s="37" t="str">
        <f t="shared" si="2"/>
        <v/>
      </c>
      <c r="H8" s="20" t="str">
        <f t="shared" si="2"/>
        <v/>
      </c>
      <c r="I8" s="20" t="str">
        <f t="shared" si="2"/>
        <v/>
      </c>
      <c r="J8" s="20">
        <f t="shared" si="2"/>
        <v>304.39340019582016</v>
      </c>
      <c r="K8" s="20" t="str">
        <f t="shared" si="2"/>
        <v/>
      </c>
      <c r="L8" s="20" t="str">
        <f t="shared" si="2"/>
        <v/>
      </c>
      <c r="M8" s="20" t="str">
        <f t="shared" si="2"/>
        <v/>
      </c>
      <c r="N8" s="22" t="str">
        <f t="shared" si="2"/>
        <v/>
      </c>
    </row>
    <row r="9" spans="1:14" x14ac:dyDescent="0.25">
      <c r="A9" s="21">
        <v>7</v>
      </c>
      <c r="B9" s="17">
        <v>12</v>
      </c>
      <c r="C9" s="18">
        <v>2</v>
      </c>
      <c r="D9" s="18">
        <v>100000</v>
      </c>
      <c r="E9" s="19">
        <f t="shared" si="3"/>
        <v>0.88781408390447558</v>
      </c>
      <c r="F9" s="22">
        <f t="shared" si="4"/>
        <v>200</v>
      </c>
      <c r="G9" s="37" t="str">
        <f t="shared" si="2"/>
        <v/>
      </c>
      <c r="H9" s="20" t="str">
        <f t="shared" si="2"/>
        <v/>
      </c>
      <c r="I9" s="20" t="str">
        <f t="shared" si="2"/>
        <v/>
      </c>
      <c r="J9" s="20">
        <f t="shared" si="2"/>
        <v>177.5628167808951</v>
      </c>
      <c r="K9" s="20" t="str">
        <f t="shared" si="2"/>
        <v/>
      </c>
      <c r="L9" s="20" t="str">
        <f t="shared" si="2"/>
        <v/>
      </c>
      <c r="M9" s="20" t="str">
        <f t="shared" si="2"/>
        <v/>
      </c>
      <c r="N9" s="22" t="str">
        <f t="shared" si="2"/>
        <v/>
      </c>
    </row>
    <row r="10" spans="1:14" x14ac:dyDescent="0.25">
      <c r="A10" s="21"/>
      <c r="B10" s="17"/>
      <c r="C10" s="18"/>
      <c r="D10" s="18"/>
      <c r="E10" s="19"/>
      <c r="F10" s="22"/>
      <c r="G10" s="37"/>
      <c r="H10" s="20"/>
      <c r="I10" s="20"/>
      <c r="J10" s="20"/>
      <c r="K10" s="20"/>
      <c r="L10" s="20"/>
      <c r="M10" s="20"/>
      <c r="N10" s="22"/>
    </row>
    <row r="11" spans="1:14" x14ac:dyDescent="0.25">
      <c r="A11" s="52" t="s">
        <v>5</v>
      </c>
      <c r="B11" s="53"/>
      <c r="C11" s="53"/>
      <c r="D11" s="53"/>
      <c r="E11" s="53"/>
      <c r="F11" s="54"/>
      <c r="G11" s="40">
        <f t="shared" ref="G11:N11" si="5">SUM(G3:G10)</f>
        <v>0</v>
      </c>
      <c r="H11" s="14">
        <f t="shared" si="5"/>
        <v>0</v>
      </c>
      <c r="I11" s="14">
        <f t="shared" si="5"/>
        <v>792.69114634328162</v>
      </c>
      <c r="J11" s="14">
        <f t="shared" si="5"/>
        <v>925.86325892895309</v>
      </c>
      <c r="K11" s="14">
        <f t="shared" si="5"/>
        <v>604.20680710165686</v>
      </c>
      <c r="L11" s="14">
        <f t="shared" si="5"/>
        <v>0</v>
      </c>
      <c r="M11" s="15">
        <f t="shared" si="5"/>
        <v>0</v>
      </c>
      <c r="N11" s="16">
        <f t="shared" si="5"/>
        <v>0</v>
      </c>
    </row>
    <row r="12" spans="1:14" ht="13.8" thickBot="1" x14ac:dyDescent="0.3">
      <c r="A12" s="55" t="s">
        <v>6</v>
      </c>
      <c r="B12" s="56"/>
      <c r="C12" s="56"/>
      <c r="D12" s="56"/>
      <c r="E12" s="56"/>
      <c r="F12" s="57"/>
      <c r="G12" s="59">
        <f>SUM(G11:N11)</f>
        <v>2322.7612123738918</v>
      </c>
      <c r="H12" s="59"/>
      <c r="I12" s="59"/>
      <c r="J12" s="59"/>
      <c r="K12" s="59"/>
      <c r="L12" s="59"/>
      <c r="M12" s="59"/>
      <c r="N12" s="60"/>
    </row>
    <row r="13" spans="1:14" ht="13.8" thickBot="1" x14ac:dyDescent="0.3">
      <c r="A13" s="41" t="s">
        <v>15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3"/>
    </row>
  </sheetData>
  <mergeCells count="7">
    <mergeCell ref="A13:N13"/>
    <mergeCell ref="A1:A2"/>
    <mergeCell ref="B1:B2"/>
    <mergeCell ref="G1:N1"/>
    <mergeCell ref="A11:F11"/>
    <mergeCell ref="A12:F12"/>
    <mergeCell ref="G12:N12"/>
  </mergeCells>
  <pageMargins left="0.78740157499999996" right="0.78740157499999996" top="0.984251969" bottom="0.984251969" header="0.4921259845" footer="0.4921259845"/>
  <pageSetup paperSize="9" scale="77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ŽB věnce</vt:lpstr>
      <vt:lpstr>Základy</vt:lpstr>
      <vt:lpstr>Základy!Oblast_tisku</vt:lpstr>
      <vt:lpstr>'ŽB věnce'!Oblast_tisku</vt:lpstr>
    </vt:vector>
  </TitlesOfParts>
  <Company>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Beneš</dc:creator>
  <cp:lastModifiedBy>Vojta Šulc</cp:lastModifiedBy>
  <cp:lastPrinted>2018-10-29T08:26:04Z</cp:lastPrinted>
  <dcterms:created xsi:type="dcterms:W3CDTF">2003-11-01T19:39:10Z</dcterms:created>
  <dcterms:modified xsi:type="dcterms:W3CDTF">2019-10-18T10:04:21Z</dcterms:modified>
</cp:coreProperties>
</file>